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Лист 1" sheetId="1" r:id="rId1"/>
  </sheets>
  <definedNames>
    <definedName name="_xlnm.Print_Titles" localSheetId="0">'Лист 1'!$3:$4</definedName>
  </definedNames>
  <calcPr calcId="145621"/>
</workbook>
</file>

<file path=xl/calcChain.xml><?xml version="1.0" encoding="utf-8"?>
<calcChain xmlns="http://schemas.openxmlformats.org/spreadsheetml/2006/main">
  <c r="H14" i="1" l="1"/>
  <c r="H59" i="1" l="1"/>
  <c r="G59" i="1"/>
  <c r="G60" i="1"/>
  <c r="H60" i="1"/>
  <c r="E18" i="1"/>
  <c r="D18" i="1"/>
  <c r="H85" i="1" l="1"/>
  <c r="H83" i="1"/>
  <c r="H82" i="1"/>
  <c r="H81" i="1"/>
  <c r="H79" i="1"/>
  <c r="H78" i="1"/>
  <c r="H77" i="1"/>
  <c r="H76" i="1"/>
  <c r="H74" i="1"/>
  <c r="H73" i="1"/>
  <c r="H72" i="1"/>
  <c r="H71" i="1"/>
  <c r="H70" i="1"/>
  <c r="H68" i="1"/>
  <c r="H66" i="1"/>
  <c r="H65" i="1"/>
  <c r="H64" i="1"/>
  <c r="H63" i="1"/>
  <c r="H62" i="1"/>
  <c r="H58" i="1"/>
  <c r="H56" i="1"/>
  <c r="H55" i="1"/>
  <c r="H53" i="1"/>
  <c r="H52" i="1"/>
  <c r="H51" i="1"/>
  <c r="H50" i="1"/>
  <c r="H49" i="1"/>
  <c r="H47" i="1"/>
  <c r="H46" i="1"/>
  <c r="H42" i="1"/>
  <c r="H40" i="1"/>
  <c r="H39" i="1"/>
  <c r="H38" i="1"/>
  <c r="H36" i="1"/>
  <c r="H35" i="1"/>
  <c r="H34" i="1"/>
  <c r="H33" i="1"/>
  <c r="H32" i="1"/>
  <c r="H31" i="1"/>
  <c r="H30" i="1"/>
  <c r="H27" i="1"/>
  <c r="H25" i="1"/>
  <c r="H24" i="1"/>
  <c r="H23" i="1"/>
  <c r="H22" i="1"/>
  <c r="H19" i="1"/>
  <c r="H17" i="1"/>
  <c r="H12" i="1"/>
  <c r="H11" i="1"/>
  <c r="H10" i="1"/>
  <c r="H9" i="1"/>
  <c r="H8" i="1"/>
  <c r="H7" i="1"/>
  <c r="G89" i="1"/>
  <c r="G88" i="1"/>
  <c r="G85" i="1"/>
  <c r="G83" i="1"/>
  <c r="G82" i="1"/>
  <c r="G81" i="1"/>
  <c r="G79" i="1"/>
  <c r="G78" i="1"/>
  <c r="G77" i="1"/>
  <c r="G76" i="1"/>
  <c r="G74" i="1"/>
  <c r="G73" i="1"/>
  <c r="G72" i="1"/>
  <c r="G71" i="1"/>
  <c r="G70" i="1"/>
  <c r="G68" i="1"/>
  <c r="G66" i="1"/>
  <c r="G65" i="1"/>
  <c r="G64" i="1"/>
  <c r="G63" i="1"/>
  <c r="G62" i="1"/>
  <c r="G58" i="1"/>
  <c r="G56" i="1"/>
  <c r="G55" i="1"/>
  <c r="G53" i="1"/>
  <c r="G52" i="1"/>
  <c r="G51" i="1"/>
  <c r="G50" i="1"/>
  <c r="G49" i="1"/>
  <c r="G47" i="1"/>
  <c r="G46" i="1"/>
  <c r="G42" i="1"/>
  <c r="G40" i="1"/>
  <c r="G39" i="1"/>
  <c r="G38" i="1"/>
  <c r="G36" i="1"/>
  <c r="G35" i="1"/>
  <c r="G34" i="1"/>
  <c r="G33" i="1"/>
  <c r="G32" i="1"/>
  <c r="G31" i="1"/>
  <c r="G30" i="1"/>
  <c r="G29" i="1"/>
  <c r="G27" i="1"/>
  <c r="G25" i="1"/>
  <c r="G24" i="1"/>
  <c r="G23" i="1"/>
  <c r="G22" i="1"/>
  <c r="G19" i="1"/>
  <c r="G17" i="1"/>
  <c r="G15" i="1"/>
  <c r="G14" i="1"/>
  <c r="G12" i="1"/>
  <c r="G11" i="1"/>
  <c r="G10" i="1"/>
  <c r="G9" i="1"/>
  <c r="G8" i="1"/>
  <c r="G7" i="1"/>
  <c r="F86" i="1" l="1"/>
  <c r="E86" i="1"/>
  <c r="F84" i="1"/>
  <c r="E84" i="1"/>
  <c r="F80" i="1"/>
  <c r="E80" i="1"/>
  <c r="F75" i="1"/>
  <c r="E75" i="1"/>
  <c r="F69" i="1"/>
  <c r="E69" i="1"/>
  <c r="F61" i="1"/>
  <c r="E61" i="1"/>
  <c r="F57" i="1"/>
  <c r="E57" i="1"/>
  <c r="F48" i="1"/>
  <c r="E48" i="1"/>
  <c r="F43" i="1"/>
  <c r="E43" i="1"/>
  <c r="F37" i="1"/>
  <c r="E37" i="1"/>
  <c r="F26" i="1"/>
  <c r="E26" i="1"/>
  <c r="F21" i="1"/>
  <c r="E21" i="1"/>
  <c r="F18" i="1"/>
  <c r="F6" i="1"/>
  <c r="E6" i="1"/>
  <c r="D86" i="1"/>
  <c r="D84" i="1"/>
  <c r="D80" i="1"/>
  <c r="D75" i="1"/>
  <c r="D69" i="1"/>
  <c r="D61" i="1"/>
  <c r="D57" i="1"/>
  <c r="D48" i="1"/>
  <c r="D43" i="1"/>
  <c r="D37" i="1"/>
  <c r="D26" i="1"/>
  <c r="D21" i="1"/>
  <c r="D6" i="1"/>
  <c r="E5" i="1" l="1"/>
  <c r="G6" i="1"/>
  <c r="H6" i="1"/>
  <c r="H18" i="1"/>
  <c r="G18" i="1"/>
  <c r="H26" i="1"/>
  <c r="G26" i="1"/>
  <c r="H43" i="1"/>
  <c r="G43" i="1"/>
  <c r="G57" i="1"/>
  <c r="H57" i="1"/>
  <c r="H69" i="1"/>
  <c r="G69" i="1"/>
  <c r="G86" i="1"/>
  <c r="H21" i="1"/>
  <c r="G21" i="1"/>
  <c r="G37" i="1"/>
  <c r="H37" i="1"/>
  <c r="H48" i="1"/>
  <c r="G48" i="1"/>
  <c r="G61" i="1"/>
  <c r="H61" i="1"/>
  <c r="H75" i="1"/>
  <c r="G75" i="1"/>
  <c r="H84" i="1"/>
  <c r="G84" i="1"/>
  <c r="H80" i="1"/>
  <c r="G80" i="1"/>
  <c r="F5" i="1"/>
  <c r="D5" i="1"/>
  <c r="H5" i="1" l="1"/>
  <c r="G5" i="1"/>
</calcChain>
</file>

<file path=xl/sharedStrings.xml><?xml version="1.0" encoding="utf-8"?>
<sst xmlns="http://schemas.openxmlformats.org/spreadsheetml/2006/main" count="263" uniqueCount="111">
  <si>
    <t>Р</t>
  </si>
  <si>
    <t>П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</si>
  <si>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</si>
  <si>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</si>
  <si>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</si>
  <si>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</si>
  <si>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</si>
  <si>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</si>
  <si>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</si>
  <si>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</si>
  <si>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</si>
  <si>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</si>
  <si>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</si>
  <si>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</si>
  <si>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</si>
  <si>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</si>
  <si>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</si>
  <si>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</si>
  <si>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</si>
  <si>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</si>
  <si>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</si>
  <si>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</si>
  <si>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</si>
  <si>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</si>
  <si>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</si>
  <si>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</si>
  <si>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</si>
  <si>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</si>
  <si>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</si>
  <si>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</si>
  <si>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</si>
  <si>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</si>
  <si>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</si>
  <si>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</si>
  <si>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</si>
  <si>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</si>
  <si>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</si>
  <si>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</si>
  <si>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</si>
  <si>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</si>
  <si>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</si>
  <si>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</si>
  <si>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</si>
  <si>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</si>
  <si>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</si>
  <si>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</si>
  <si>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</si>
  <si>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</si>
  <si>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</si>
  <si>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</si>
  <si>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</si>
  <si>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</si>
  <si>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</si>
  <si>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</si>
  <si>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</si>
  <si>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</si>
  <si>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</si>
  <si>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</si>
  <si>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</si>
  <si>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</si>
  <si>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</si>
  <si>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</si>
  <si>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</si>
  <si>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</si>
  <si>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</si>
  <si>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</si>
  <si>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</si>
  <si>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</si>
  <si>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</si>
  <si>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</si>
  <si>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</si>
  <si>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</si>
  <si>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</si>
  <si>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</si>
  <si>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</si>
  <si>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</si>
  <si>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</si>
  <si>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</si>
  <si>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</si>
  <si>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</si>
  <si>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</si>
  <si>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</si>
  <si>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</si>
  <si>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</si>
  <si>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</si>
  <si>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</si>
  <si>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</si>
  <si>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</si>
  <si>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</si>
  <si>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(тыс. рублей)</t>
  </si>
  <si>
    <t>% исполнения</t>
  </si>
  <si>
    <t>Наименование разделов, подразделов</t>
  </si>
  <si>
    <t>Резервные фонды</t>
  </si>
  <si>
    <t xml:space="preserve">Молодежная политика </t>
  </si>
  <si>
    <t>Обслуживание государственного внутреннего и муниципального долга</t>
  </si>
  <si>
    <t>Мобилизационная подготовка экономики</t>
  </si>
  <si>
    <t>Кинематография</t>
  </si>
  <si>
    <t xml:space="preserve">Прикладные научные исследования в области общегосударственных вопросов </t>
  </si>
  <si>
    <t>Топливно-энергетический комплекс</t>
  </si>
  <si>
    <t>Прикладные научные исследования в области жилищно-коммунального хозяйства</t>
  </si>
  <si>
    <t>Международные отношения и международное сотрудничество</t>
  </si>
  <si>
    <t>Сбор, удаление отходов и очистка сточных вод</t>
  </si>
  <si>
    <t>Высшее образование</t>
  </si>
  <si>
    <t>Прикладные научные исследования в области здравоохранения</t>
  </si>
  <si>
    <t>МЕЖБЮДЖЕТНЫЕ ТРАНСФЕРТЫ ОБЩЕГО ХАРАКТЕРА БЮДЖЕТАМ БЮДЖЕТНОЙ СИСТЕМЫ РОССИЙСКОЙ ФЕДЕРАЦИИ</t>
  </si>
  <si>
    <t>Уточненный годовой план</t>
  </si>
  <si>
    <t>Исполнено за I квартал 2019 года</t>
  </si>
  <si>
    <t>Сведения об исполнении расходов консолидированного бюджета Калужской области по разделам и подразделам классификации расходов бюджетов за I квартал 2020 года в сравнении с соответствующим периодом 2019 года</t>
  </si>
  <si>
    <t>2020 год</t>
  </si>
  <si>
    <t>Исполнено за I квартал 2020 года</t>
  </si>
  <si>
    <t>Темп роста к соответствующему периоду 2019 года,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</si>
</sst>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"/>
    <numFmt numFmtId="166" formatCode="#,##0.0"/>
  </numFmts>
  <fonts count="30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>
      <alignment vertical="top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0" fillId="2" borderId="0"/>
    <xf numFmtId="0" fontId="21" fillId="3" borderId="5">
      <alignment horizontal="center" vertical="center" wrapText="1"/>
    </xf>
    <xf numFmtId="0" fontId="21" fillId="3" borderId="5">
      <alignment horizontal="center" vertical="center" shrinkToFit="1"/>
    </xf>
    <xf numFmtId="49" fontId="21" fillId="3" borderId="5">
      <alignment horizontal="left" vertical="center" wrapText="1"/>
    </xf>
    <xf numFmtId="49" fontId="22" fillId="3" borderId="5">
      <alignment horizontal="left" vertical="center" wrapText="1"/>
    </xf>
    <xf numFmtId="0" fontId="21" fillId="3" borderId="5">
      <alignment horizontal="left"/>
    </xf>
    <xf numFmtId="0" fontId="23" fillId="0" borderId="6"/>
    <xf numFmtId="49" fontId="21" fillId="3" borderId="5">
      <alignment horizontal="center" vertical="center" wrapText="1"/>
    </xf>
    <xf numFmtId="49" fontId="22" fillId="3" borderId="5">
      <alignment horizontal="center" vertical="center" wrapText="1"/>
    </xf>
    <xf numFmtId="0" fontId="20" fillId="0" borderId="0"/>
    <xf numFmtId="0" fontId="23" fillId="0" borderId="0">
      <alignment horizontal="left" wrapText="1"/>
    </xf>
    <xf numFmtId="4" fontId="21" fillId="3" borderId="5">
      <alignment horizontal="right" vertical="center" shrinkToFit="1"/>
    </xf>
    <xf numFmtId="4" fontId="22" fillId="3" borderId="5">
      <alignment horizontal="right" vertical="center" shrinkToFit="1"/>
    </xf>
    <xf numFmtId="4" fontId="22" fillId="3" borderId="5">
      <alignment horizontal="right" vertical="top" shrinkToFit="1"/>
    </xf>
    <xf numFmtId="4" fontId="21" fillId="3" borderId="5">
      <alignment horizontal="right" vertical="top" shrinkToFit="1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0" borderId="0"/>
    <xf numFmtId="0" fontId="23" fillId="0" borderId="7"/>
    <xf numFmtId="165" fontId="9" fillId="0" borderId="1">
      <alignment wrapText="1"/>
    </xf>
    <xf numFmtId="165" fontId="15" fillId="0" borderId="2" applyBorder="0">
      <alignment wrapText="1"/>
    </xf>
    <xf numFmtId="165" fontId="16" fillId="0" borderId="2" applyBorder="0">
      <alignment wrapText="1"/>
    </xf>
    <xf numFmtId="0" fontId="1" fillId="0" borderId="0"/>
    <xf numFmtId="0" fontId="17" fillId="0" borderId="0">
      <alignment vertical="top" wrapText="1"/>
    </xf>
    <xf numFmtId="164" fontId="25" fillId="0" borderId="0">
      <alignment vertical="top" wrapText="1"/>
    </xf>
    <xf numFmtId="0" fontId="18" fillId="0" borderId="0"/>
    <xf numFmtId="1" fontId="4" fillId="0" borderId="0"/>
    <xf numFmtId="0" fontId="17" fillId="0" borderId="0">
      <alignment vertical="top" wrapText="1"/>
    </xf>
  </cellStyleXfs>
  <cellXfs count="47">
    <xf numFmtId="0" fontId="0" fillId="0" borderId="0" xfId="0">
      <alignment vertical="top" wrapText="1"/>
    </xf>
    <xf numFmtId="0" fontId="2" fillId="0" borderId="0" xfId="31" applyFont="1" applyFill="1" applyBorder="1" applyAlignment="1">
      <alignment vertical="center" wrapText="1"/>
    </xf>
    <xf numFmtId="0" fontId="3" fillId="0" borderId="0" xfId="31" applyFont="1" applyFill="1"/>
    <xf numFmtId="0" fontId="0" fillId="0" borderId="0" xfId="0" applyFont="1" applyFill="1" applyBorder="1" applyAlignment="1">
      <alignment horizontal="right"/>
    </xf>
    <xf numFmtId="165" fontId="10" fillId="0" borderId="3" xfId="28" quotePrefix="1" applyNumberFormat="1" applyFont="1" applyFill="1" applyBorder="1" applyAlignment="1">
      <alignment vertical="top" wrapText="1"/>
    </xf>
    <xf numFmtId="49" fontId="10" fillId="0" borderId="3" xfId="28" applyNumberFormat="1" applyFont="1" applyFill="1" applyBorder="1" applyAlignment="1">
      <alignment vertical="top" wrapText="1"/>
    </xf>
    <xf numFmtId="165" fontId="10" fillId="0" borderId="3" xfId="28" applyNumberFormat="1" applyFont="1" applyFill="1" applyBorder="1" applyAlignment="1">
      <alignment vertical="top" wrapText="1"/>
    </xf>
    <xf numFmtId="49" fontId="2" fillId="0" borderId="3" xfId="28" applyNumberFormat="1" applyFont="1" applyFill="1" applyBorder="1" applyAlignment="1">
      <alignment vertical="top" wrapText="1"/>
    </xf>
    <xf numFmtId="165" fontId="12" fillId="0" borderId="3" xfId="28" applyNumberFormat="1" applyFont="1" applyFill="1" applyBorder="1" applyAlignment="1">
      <alignment vertical="top" wrapText="1"/>
    </xf>
    <xf numFmtId="165" fontId="2" fillId="0" borderId="3" xfId="28" quotePrefix="1" applyNumberFormat="1" applyFont="1" applyFill="1" applyBorder="1" applyAlignment="1">
      <alignment vertical="top" wrapText="1"/>
    </xf>
    <xf numFmtId="165" fontId="13" fillId="0" borderId="3" xfId="28" applyNumberFormat="1" applyFont="1" applyFill="1" applyBorder="1" applyAlignment="1">
      <alignment vertical="top" wrapText="1"/>
    </xf>
    <xf numFmtId="49" fontId="14" fillId="0" borderId="3" xfId="28" applyNumberFormat="1" applyFont="1" applyFill="1" applyBorder="1" applyAlignment="1">
      <alignment vertical="top" wrapText="1"/>
    </xf>
    <xf numFmtId="49" fontId="2" fillId="0" borderId="3" xfId="29" applyNumberFormat="1" applyFont="1" applyFill="1" applyBorder="1" applyAlignment="1">
      <alignment vertical="top" wrapText="1"/>
    </xf>
    <xf numFmtId="165" fontId="13" fillId="0" borderId="3" xfId="29" applyNumberFormat="1" applyFont="1" applyFill="1" applyBorder="1" applyAlignment="1">
      <alignment vertical="top" wrapText="1"/>
    </xf>
    <xf numFmtId="165" fontId="12" fillId="0" borderId="3" xfId="29" applyNumberFormat="1" applyFont="1" applyFill="1" applyBorder="1" applyAlignment="1">
      <alignment vertical="top" wrapText="1"/>
    </xf>
    <xf numFmtId="49" fontId="14" fillId="0" borderId="3" xfId="29" applyNumberFormat="1" applyFont="1" applyFill="1" applyBorder="1" applyAlignment="1">
      <alignment vertical="top" wrapText="1"/>
    </xf>
    <xf numFmtId="49" fontId="10" fillId="0" borderId="3" xfId="29" applyNumberFormat="1" applyFont="1" applyFill="1" applyBorder="1" applyAlignment="1">
      <alignment vertical="top" wrapText="1"/>
    </xf>
    <xf numFmtId="165" fontId="10" fillId="0" borderId="3" xfId="29" applyNumberFormat="1" applyFont="1" applyFill="1" applyBorder="1" applyAlignment="1">
      <alignment vertical="top" wrapText="1"/>
    </xf>
    <xf numFmtId="49" fontId="2" fillId="0" borderId="3" xfId="28" quotePrefix="1" applyNumberFormat="1" applyFont="1" applyFill="1" applyBorder="1" applyAlignment="1">
      <alignment vertical="top" wrapText="1"/>
    </xf>
    <xf numFmtId="49" fontId="2" fillId="0" borderId="3" xfId="29" quotePrefix="1" applyNumberFormat="1" applyFont="1" applyFill="1" applyBorder="1" applyAlignment="1">
      <alignment vertical="top" wrapText="1"/>
    </xf>
    <xf numFmtId="49" fontId="11" fillId="0" borderId="3" xfId="29" applyNumberFormat="1" applyFont="1" applyFill="1" applyBorder="1" applyAlignment="1">
      <alignment vertical="top" wrapText="1"/>
    </xf>
    <xf numFmtId="165" fontId="11" fillId="0" borderId="3" xfId="29" applyNumberFormat="1" applyFont="1" applyFill="1" applyBorder="1" applyAlignment="1">
      <alignment vertical="top" wrapText="1"/>
    </xf>
    <xf numFmtId="0" fontId="2" fillId="0" borderId="3" xfId="35" applyNumberFormat="1" applyFont="1" applyFill="1" applyBorder="1" applyAlignment="1">
      <alignment horizontal="left" vertical="top" wrapText="1"/>
    </xf>
    <xf numFmtId="49" fontId="2" fillId="0" borderId="3" xfId="31" applyNumberFormat="1" applyFont="1" applyFill="1" applyBorder="1" applyAlignment="1">
      <alignment vertical="top"/>
    </xf>
    <xf numFmtId="49" fontId="13" fillId="0" borderId="3" xfId="31" applyNumberFormat="1" applyFont="1" applyFill="1" applyBorder="1" applyAlignment="1">
      <alignment vertical="top" wrapText="1"/>
    </xf>
    <xf numFmtId="49" fontId="6" fillId="0" borderId="8" xfId="35" applyNumberFormat="1" applyFont="1" applyFill="1" applyBorder="1" applyAlignment="1">
      <alignment horizontal="center" vertical="center" wrapText="1"/>
    </xf>
    <xf numFmtId="49" fontId="7" fillId="0" borderId="8" xfId="35" applyNumberFormat="1" applyFont="1" applyFill="1" applyBorder="1" applyAlignment="1">
      <alignment horizontal="center" vertical="center" wrapText="1"/>
    </xf>
    <xf numFmtId="49" fontId="6" fillId="0" borderId="8" xfId="35" applyNumberFormat="1" applyFont="1" applyFill="1" applyBorder="1" applyAlignment="1">
      <alignment horizontal="right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166" fontId="8" fillId="0" borderId="8" xfId="35" applyNumberFormat="1" applyFont="1" applyFill="1" applyBorder="1" applyAlignment="1" applyProtection="1">
      <alignment horizontal="right" vertical="center" wrapText="1"/>
    </xf>
    <xf numFmtId="166" fontId="8" fillId="0" borderId="8" xfId="31" applyNumberFormat="1" applyFont="1" applyFill="1" applyBorder="1" applyAlignment="1">
      <alignment vertical="top"/>
    </xf>
    <xf numFmtId="166" fontId="10" fillId="0" borderId="3" xfId="28" applyNumberFormat="1" applyFont="1" applyFill="1" applyBorder="1" applyAlignment="1">
      <alignment vertical="top" wrapText="1"/>
    </xf>
    <xf numFmtId="166" fontId="10" fillId="0" borderId="3" xfId="31" applyNumberFormat="1" applyFont="1" applyFill="1" applyBorder="1" applyAlignment="1">
      <alignment vertical="top"/>
    </xf>
    <xf numFmtId="166" fontId="12" fillId="0" borderId="3" xfId="28" applyNumberFormat="1" applyFont="1" applyFill="1" applyBorder="1" applyAlignment="1">
      <alignment vertical="top" wrapText="1"/>
    </xf>
    <xf numFmtId="166" fontId="13" fillId="0" borderId="3" xfId="35" applyNumberFormat="1" applyFont="1" applyFill="1" applyBorder="1" applyAlignment="1">
      <alignment horizontal="right" vertical="top" wrapText="1"/>
    </xf>
    <xf numFmtId="166" fontId="12" fillId="0" borderId="3" xfId="31" applyNumberFormat="1" applyFont="1" applyFill="1" applyBorder="1" applyAlignment="1">
      <alignment vertical="top"/>
    </xf>
    <xf numFmtId="166" fontId="12" fillId="0" borderId="3" xfId="29" applyNumberFormat="1" applyFont="1" applyFill="1" applyBorder="1" applyAlignment="1">
      <alignment vertical="top" wrapText="1"/>
    </xf>
    <xf numFmtId="166" fontId="10" fillId="0" borderId="3" xfId="29" applyNumberFormat="1" applyFont="1" applyFill="1" applyBorder="1" applyAlignment="1">
      <alignment vertical="top" wrapText="1"/>
    </xf>
    <xf numFmtId="0" fontId="29" fillId="0" borderId="4" xfId="0" applyFont="1" applyFill="1" applyBorder="1" applyAlignment="1">
      <alignment wrapText="1"/>
    </xf>
    <xf numFmtId="0" fontId="26" fillId="4" borderId="3" xfId="0" applyFont="1" applyFill="1" applyBorder="1" applyAlignment="1">
      <alignment horizontal="center" vertical="center" wrapText="1"/>
    </xf>
    <xf numFmtId="0" fontId="27" fillId="0" borderId="0" xfId="31" applyFont="1" applyFill="1" applyAlignment="1">
      <alignment horizontal="center" vertical="center" wrapText="1"/>
    </xf>
    <xf numFmtId="0" fontId="28" fillId="0" borderId="0" xfId="31" applyFont="1" applyAlignment="1">
      <alignment wrapText="1"/>
    </xf>
    <xf numFmtId="49" fontId="5" fillId="0" borderId="3" xfId="35" applyNumberFormat="1" applyFont="1" applyFill="1" applyBorder="1" applyAlignment="1">
      <alignment horizontal="center" vertical="center" wrapText="1"/>
    </xf>
    <xf numFmtId="0" fontId="5" fillId="0" borderId="3" xfId="31" applyFont="1" applyBorder="1" applyAlignment="1">
      <alignment horizontal="center" vertical="center" wrapText="1"/>
    </xf>
    <xf numFmtId="0" fontId="26" fillId="4" borderId="1" xfId="36" applyFont="1" applyFill="1" applyBorder="1" applyAlignment="1">
      <alignment horizontal="center" vertical="center" wrapText="1"/>
    </xf>
    <xf numFmtId="0" fontId="26" fillId="4" borderId="8" xfId="36" applyFont="1" applyFill="1" applyBorder="1" applyAlignment="1">
      <alignment horizontal="center" vertical="center" wrapText="1"/>
    </xf>
  </cellXfs>
  <cellStyles count="37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ЗГ1" xfId="28"/>
    <cellStyle name="ЗГ2" xfId="29"/>
    <cellStyle name="ЗГ3" xfId="30"/>
    <cellStyle name="Обычный" xfId="0" builtinId="0"/>
    <cellStyle name="Обычный 2" xfId="31"/>
    <cellStyle name="Обычный 3" xfId="32"/>
    <cellStyle name="Обычный 4" xfId="33"/>
    <cellStyle name="Обычный 5" xfId="34"/>
    <cellStyle name="Обычный 6" xfId="36"/>
    <cellStyle name="ТЕКСТ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="110" zoomScaleNormal="110" workbookViewId="0">
      <selection activeCell="G89" sqref="G89"/>
    </sheetView>
  </sheetViews>
  <sheetFormatPr defaultRowHeight="12.75" x14ac:dyDescent="0.2"/>
  <cols>
    <col min="1" max="1" width="7.1640625" customWidth="1"/>
    <col min="2" max="2" width="7.5" customWidth="1"/>
    <col min="3" max="3" width="66.5" customWidth="1"/>
    <col min="4" max="4" width="21.5" customWidth="1"/>
    <col min="5" max="5" width="22.6640625" customWidth="1"/>
    <col min="6" max="6" width="22.5" customWidth="1"/>
    <col min="7" max="7" width="14" customWidth="1"/>
    <col min="8" max="8" width="17" customWidth="1"/>
  </cols>
  <sheetData>
    <row r="1" spans="1:8" ht="55.5" customHeight="1" x14ac:dyDescent="0.25">
      <c r="A1" s="41" t="s">
        <v>107</v>
      </c>
      <c r="B1" s="42"/>
      <c r="C1" s="42"/>
      <c r="D1" s="42"/>
      <c r="E1" s="42"/>
      <c r="F1" s="42"/>
      <c r="G1" s="42"/>
      <c r="H1" s="42"/>
    </row>
    <row r="2" spans="1:8" ht="15.75" x14ac:dyDescent="0.25">
      <c r="A2" s="1"/>
      <c r="B2" s="1"/>
      <c r="C2" s="1"/>
      <c r="D2" s="1"/>
      <c r="E2" s="1"/>
      <c r="F2" s="2"/>
      <c r="G2" s="2"/>
      <c r="H2" s="3" t="s">
        <v>89</v>
      </c>
    </row>
    <row r="3" spans="1:8" ht="21" customHeight="1" x14ac:dyDescent="0.2">
      <c r="A3" s="43" t="s">
        <v>0</v>
      </c>
      <c r="B3" s="43" t="s">
        <v>1</v>
      </c>
      <c r="C3" s="43" t="s">
        <v>91</v>
      </c>
      <c r="D3" s="40" t="s">
        <v>106</v>
      </c>
      <c r="E3" s="40" t="s">
        <v>108</v>
      </c>
      <c r="F3" s="40"/>
      <c r="G3" s="40"/>
      <c r="H3" s="45" t="s">
        <v>110</v>
      </c>
    </row>
    <row r="4" spans="1:8" ht="39" customHeight="1" x14ac:dyDescent="0.2">
      <c r="A4" s="44"/>
      <c r="B4" s="44"/>
      <c r="C4" s="44"/>
      <c r="D4" s="40"/>
      <c r="E4" s="28" t="s">
        <v>105</v>
      </c>
      <c r="F4" s="29" t="s">
        <v>109</v>
      </c>
      <c r="G4" s="28" t="s">
        <v>90</v>
      </c>
      <c r="H4" s="46"/>
    </row>
    <row r="5" spans="1:8" ht="18.75" x14ac:dyDescent="0.2">
      <c r="A5" s="25"/>
      <c r="B5" s="26"/>
      <c r="C5" s="27" t="s">
        <v>2</v>
      </c>
      <c r="D5" s="30">
        <f>SUM(D6,D18,D21,D26,D37,D43,D48,D57,D61,D69,D75,D80,D84,D86)</f>
        <v>12765803.999999998</v>
      </c>
      <c r="E5" s="30">
        <f>SUM(E6,E18,E21,E26,E37,E43,E48,E57,E61,E69,E75,E80,E84,E86)</f>
        <v>92091708.400000006</v>
      </c>
      <c r="F5" s="30">
        <f>SUM(F6,F18,F21,F26,F37,F43,F48,F57,F61,F69,F75,F80,F84,F86)</f>
        <v>15027916.800000001</v>
      </c>
      <c r="G5" s="30">
        <f>F5/E5*100</f>
        <v>16.318425470756061</v>
      </c>
      <c r="H5" s="31">
        <f>F5/D5*100</f>
        <v>117.7200965955611</v>
      </c>
    </row>
    <row r="6" spans="1:8" ht="14.25" x14ac:dyDescent="0.2">
      <c r="A6" s="4" t="s">
        <v>3</v>
      </c>
      <c r="B6" s="5" t="s">
        <v>4</v>
      </c>
      <c r="C6" s="6" t="s">
        <v>5</v>
      </c>
      <c r="D6" s="32">
        <f>SUM(D7:D17)</f>
        <v>957822.2</v>
      </c>
      <c r="E6" s="32">
        <f>SUM(E7:E17)</f>
        <v>6420306.5</v>
      </c>
      <c r="F6" s="32">
        <f>SUM(F7:F17)</f>
        <v>1156753</v>
      </c>
      <c r="G6" s="33">
        <f>F6/E6*100</f>
        <v>18.017099339416273</v>
      </c>
      <c r="H6" s="33">
        <f>F6/D6*100</f>
        <v>120.76907384272364</v>
      </c>
    </row>
    <row r="7" spans="1:8" ht="30" customHeight="1" x14ac:dyDescent="0.2">
      <c r="A7" s="7" t="s">
        <v>3</v>
      </c>
      <c r="B7" s="7" t="s">
        <v>6</v>
      </c>
      <c r="C7" s="8" t="s">
        <v>7</v>
      </c>
      <c r="D7" s="34">
        <v>1725.9</v>
      </c>
      <c r="E7" s="35">
        <v>9548.9</v>
      </c>
      <c r="F7" s="34">
        <v>3309.9</v>
      </c>
      <c r="G7" s="36">
        <f>F7/E7*100</f>
        <v>34.662631297845827</v>
      </c>
      <c r="H7" s="36">
        <f>F7/D7*100</f>
        <v>191.77820267686423</v>
      </c>
    </row>
    <row r="8" spans="1:8" ht="44.25" customHeight="1" x14ac:dyDescent="0.2">
      <c r="A8" s="9" t="s">
        <v>3</v>
      </c>
      <c r="B8" s="7" t="s">
        <v>8</v>
      </c>
      <c r="C8" s="8" t="s">
        <v>9</v>
      </c>
      <c r="D8" s="34">
        <v>53865</v>
      </c>
      <c r="E8" s="35">
        <v>282271.90000000002</v>
      </c>
      <c r="F8" s="34">
        <v>58172.2</v>
      </c>
      <c r="G8" s="36">
        <f t="shared" ref="G8:G79" si="0">F8/E8*100</f>
        <v>20.608569255388154</v>
      </c>
      <c r="H8" s="36">
        <f t="shared" ref="H8:H79" si="1">F8/D8*100</f>
        <v>107.99628701383087</v>
      </c>
    </row>
    <row r="9" spans="1:8" ht="47.25" customHeight="1" x14ac:dyDescent="0.2">
      <c r="A9" s="9" t="s">
        <v>3</v>
      </c>
      <c r="B9" s="7" t="s">
        <v>10</v>
      </c>
      <c r="C9" s="8" t="s">
        <v>11</v>
      </c>
      <c r="D9" s="34">
        <v>447106.3</v>
      </c>
      <c r="E9" s="35">
        <v>2383126.2999999998</v>
      </c>
      <c r="F9" s="34">
        <v>537267.80000000005</v>
      </c>
      <c r="G9" s="36">
        <f t="shared" si="0"/>
        <v>22.544663285365953</v>
      </c>
      <c r="H9" s="36">
        <f t="shared" si="1"/>
        <v>120.16556241770695</v>
      </c>
    </row>
    <row r="10" spans="1:8" ht="15" x14ac:dyDescent="0.2">
      <c r="A10" s="7" t="s">
        <v>3</v>
      </c>
      <c r="B10" s="7" t="s">
        <v>12</v>
      </c>
      <c r="C10" s="10" t="s">
        <v>13</v>
      </c>
      <c r="D10" s="34">
        <v>40375.4</v>
      </c>
      <c r="E10" s="35">
        <v>191840.9</v>
      </c>
      <c r="F10" s="34">
        <v>45797.4</v>
      </c>
      <c r="G10" s="36">
        <f t="shared" si="0"/>
        <v>23.872594425901884</v>
      </c>
      <c r="H10" s="36">
        <f t="shared" si="1"/>
        <v>113.42896912476408</v>
      </c>
    </row>
    <row r="11" spans="1:8" ht="46.5" customHeight="1" x14ac:dyDescent="0.2">
      <c r="A11" s="7" t="s">
        <v>3</v>
      </c>
      <c r="B11" s="7" t="s">
        <v>14</v>
      </c>
      <c r="C11" s="8" t="s">
        <v>15</v>
      </c>
      <c r="D11" s="34">
        <v>102711.9</v>
      </c>
      <c r="E11" s="35">
        <v>538043.9</v>
      </c>
      <c r="F11" s="34">
        <v>113005.1</v>
      </c>
      <c r="G11" s="36">
        <f t="shared" si="0"/>
        <v>21.002951617888428</v>
      </c>
      <c r="H11" s="36">
        <f t="shared" si="1"/>
        <v>110.02142887046196</v>
      </c>
    </row>
    <row r="12" spans="1:8" ht="18" customHeight="1" x14ac:dyDescent="0.2">
      <c r="A12" s="7" t="s">
        <v>3</v>
      </c>
      <c r="B12" s="7" t="s">
        <v>16</v>
      </c>
      <c r="C12" s="10" t="s">
        <v>17</v>
      </c>
      <c r="D12" s="34">
        <v>17618.900000000001</v>
      </c>
      <c r="E12" s="35">
        <v>350572.5</v>
      </c>
      <c r="F12" s="34">
        <v>18603.3</v>
      </c>
      <c r="G12" s="36">
        <f t="shared" si="0"/>
        <v>5.3065485741180494</v>
      </c>
      <c r="H12" s="36">
        <f t="shared" si="1"/>
        <v>105.58718194665954</v>
      </c>
    </row>
    <row r="13" spans="1:8" ht="18" customHeight="1" x14ac:dyDescent="0.2">
      <c r="A13" s="7" t="s">
        <v>3</v>
      </c>
      <c r="B13" s="7" t="s">
        <v>37</v>
      </c>
      <c r="C13" s="10" t="s">
        <v>100</v>
      </c>
      <c r="D13" s="34">
        <v>0</v>
      </c>
      <c r="E13" s="35">
        <v>0</v>
      </c>
      <c r="F13" s="34">
        <v>0</v>
      </c>
      <c r="G13" s="36">
        <v>0</v>
      </c>
      <c r="H13" s="36">
        <v>0</v>
      </c>
    </row>
    <row r="14" spans="1:8" ht="15" x14ac:dyDescent="0.2">
      <c r="A14" s="7" t="s">
        <v>3</v>
      </c>
      <c r="B14" s="7" t="s">
        <v>18</v>
      </c>
      <c r="C14" s="10" t="s">
        <v>19</v>
      </c>
      <c r="D14" s="34">
        <v>122</v>
      </c>
      <c r="E14" s="35">
        <v>5200</v>
      </c>
      <c r="F14" s="34">
        <v>0</v>
      </c>
      <c r="G14" s="36">
        <f t="shared" si="0"/>
        <v>0</v>
      </c>
      <c r="H14" s="36">
        <f t="shared" si="1"/>
        <v>0</v>
      </c>
    </row>
    <row r="15" spans="1:8" ht="15" x14ac:dyDescent="0.2">
      <c r="A15" s="7" t="s">
        <v>3</v>
      </c>
      <c r="B15" s="7" t="s">
        <v>75</v>
      </c>
      <c r="C15" s="10" t="s">
        <v>92</v>
      </c>
      <c r="D15" s="34">
        <v>0</v>
      </c>
      <c r="E15" s="35">
        <v>88410.6</v>
      </c>
      <c r="F15" s="34">
        <v>0</v>
      </c>
      <c r="G15" s="36">
        <f t="shared" si="0"/>
        <v>0</v>
      </c>
      <c r="H15" s="36">
        <v>0</v>
      </c>
    </row>
    <row r="16" spans="1:8" ht="30" x14ac:dyDescent="0.2">
      <c r="A16" s="7" t="s">
        <v>3</v>
      </c>
      <c r="B16" s="7" t="s">
        <v>41</v>
      </c>
      <c r="C16" s="10" t="s">
        <v>97</v>
      </c>
      <c r="D16" s="34">
        <v>0</v>
      </c>
      <c r="E16" s="35">
        <v>0</v>
      </c>
      <c r="F16" s="34">
        <v>0</v>
      </c>
      <c r="G16" s="36">
        <v>0</v>
      </c>
      <c r="H16" s="36">
        <v>0</v>
      </c>
    </row>
    <row r="17" spans="1:8" ht="15" x14ac:dyDescent="0.2">
      <c r="A17" s="7" t="s">
        <v>3</v>
      </c>
      <c r="B17" s="11" t="s">
        <v>20</v>
      </c>
      <c r="C17" s="10" t="s">
        <v>21</v>
      </c>
      <c r="D17" s="34">
        <v>294296.8</v>
      </c>
      <c r="E17" s="35">
        <v>2571291.5</v>
      </c>
      <c r="F17" s="34">
        <v>380597.3</v>
      </c>
      <c r="G17" s="36">
        <f t="shared" si="0"/>
        <v>14.801795129023681</v>
      </c>
      <c r="H17" s="36">
        <f t="shared" si="1"/>
        <v>129.32430797752471</v>
      </c>
    </row>
    <row r="18" spans="1:8" ht="14.25" x14ac:dyDescent="0.2">
      <c r="A18" s="5" t="s">
        <v>6</v>
      </c>
      <c r="B18" s="5" t="s">
        <v>4</v>
      </c>
      <c r="C18" s="6" t="s">
        <v>22</v>
      </c>
      <c r="D18" s="32">
        <f>SUM(D19:D20)</f>
        <v>3772</v>
      </c>
      <c r="E18" s="32">
        <f>SUM(E19:E20)</f>
        <v>31683.200000000001</v>
      </c>
      <c r="F18" s="32">
        <f t="shared" ref="F18" si="2">SUM(F19:F19)</f>
        <v>4521.6000000000004</v>
      </c>
      <c r="G18" s="33">
        <f t="shared" si="0"/>
        <v>14.271285728714272</v>
      </c>
      <c r="H18" s="33">
        <f t="shared" si="1"/>
        <v>119.87274655355252</v>
      </c>
    </row>
    <row r="19" spans="1:8" ht="16.5" customHeight="1" x14ac:dyDescent="0.2">
      <c r="A19" s="11" t="s">
        <v>6</v>
      </c>
      <c r="B19" s="11" t="s">
        <v>8</v>
      </c>
      <c r="C19" s="8" t="s">
        <v>23</v>
      </c>
      <c r="D19" s="34">
        <v>3772</v>
      </c>
      <c r="E19" s="35">
        <v>31683.200000000001</v>
      </c>
      <c r="F19" s="34">
        <v>4521.6000000000004</v>
      </c>
      <c r="G19" s="36">
        <f t="shared" si="0"/>
        <v>14.271285728714272</v>
      </c>
      <c r="H19" s="36">
        <f t="shared" si="1"/>
        <v>119.87274655355252</v>
      </c>
    </row>
    <row r="20" spans="1:8" ht="16.5" customHeight="1" x14ac:dyDescent="0.2">
      <c r="A20" s="11" t="s">
        <v>6</v>
      </c>
      <c r="B20" s="11" t="s">
        <v>10</v>
      </c>
      <c r="C20" s="8" t="s">
        <v>95</v>
      </c>
      <c r="D20" s="34">
        <v>0</v>
      </c>
      <c r="E20" s="35">
        <v>0</v>
      </c>
      <c r="F20" s="34">
        <v>0</v>
      </c>
      <c r="G20" s="36">
        <v>0</v>
      </c>
      <c r="H20" s="36">
        <v>0</v>
      </c>
    </row>
    <row r="21" spans="1:8" ht="28.5" x14ac:dyDescent="0.2">
      <c r="A21" s="5" t="s">
        <v>8</v>
      </c>
      <c r="B21" s="5" t="s">
        <v>4</v>
      </c>
      <c r="C21" s="6" t="s">
        <v>24</v>
      </c>
      <c r="D21" s="32">
        <f>SUM(D22:D25)</f>
        <v>115640.29999999999</v>
      </c>
      <c r="E21" s="32">
        <f t="shared" ref="E21:F21" si="3">SUM(E22:E25)</f>
        <v>710570</v>
      </c>
      <c r="F21" s="32">
        <f t="shared" si="3"/>
        <v>171788.2</v>
      </c>
      <c r="G21" s="33">
        <f t="shared" si="0"/>
        <v>24.17611213532798</v>
      </c>
      <c r="H21" s="33">
        <f t="shared" si="1"/>
        <v>148.5539210811456</v>
      </c>
    </row>
    <row r="22" spans="1:8" ht="15" x14ac:dyDescent="0.2">
      <c r="A22" s="12" t="s">
        <v>8</v>
      </c>
      <c r="B22" s="12" t="s">
        <v>10</v>
      </c>
      <c r="C22" s="13" t="s">
        <v>25</v>
      </c>
      <c r="D22" s="37">
        <v>17118.8</v>
      </c>
      <c r="E22" s="35">
        <v>92180.800000000003</v>
      </c>
      <c r="F22" s="37">
        <v>20094</v>
      </c>
      <c r="G22" s="36">
        <f t="shared" si="0"/>
        <v>21.798465624077899</v>
      </c>
      <c r="H22" s="36">
        <f t="shared" si="1"/>
        <v>117.37972287777181</v>
      </c>
    </row>
    <row r="23" spans="1:8" ht="31.5" customHeight="1" x14ac:dyDescent="0.2">
      <c r="A23" s="12" t="s">
        <v>8</v>
      </c>
      <c r="B23" s="12" t="s">
        <v>26</v>
      </c>
      <c r="C23" s="14" t="s">
        <v>27</v>
      </c>
      <c r="D23" s="37">
        <v>36690.1</v>
      </c>
      <c r="E23" s="35">
        <v>240621.6</v>
      </c>
      <c r="F23" s="37">
        <v>42781.9</v>
      </c>
      <c r="G23" s="36">
        <f t="shared" si="0"/>
        <v>17.779742134538211</v>
      </c>
      <c r="H23" s="36">
        <f t="shared" si="1"/>
        <v>116.60338892507789</v>
      </c>
    </row>
    <row r="24" spans="1:8" ht="15" x14ac:dyDescent="0.2">
      <c r="A24" s="12" t="s">
        <v>8</v>
      </c>
      <c r="B24" s="12" t="s">
        <v>18</v>
      </c>
      <c r="C24" s="14" t="s">
        <v>28</v>
      </c>
      <c r="D24" s="37">
        <v>49911.199999999997</v>
      </c>
      <c r="E24" s="35">
        <v>232214.3</v>
      </c>
      <c r="F24" s="37">
        <v>92433.8</v>
      </c>
      <c r="G24" s="36">
        <f t="shared" si="0"/>
        <v>39.805386662233985</v>
      </c>
      <c r="H24" s="36">
        <f t="shared" si="1"/>
        <v>185.19650899998399</v>
      </c>
    </row>
    <row r="25" spans="1:8" ht="30.75" customHeight="1" x14ac:dyDescent="0.2">
      <c r="A25" s="15" t="s">
        <v>8</v>
      </c>
      <c r="B25" s="15" t="s">
        <v>29</v>
      </c>
      <c r="C25" s="14" t="s">
        <v>30</v>
      </c>
      <c r="D25" s="37">
        <v>11920.2</v>
      </c>
      <c r="E25" s="35">
        <v>145553.29999999999</v>
      </c>
      <c r="F25" s="37">
        <v>16478.5</v>
      </c>
      <c r="G25" s="36">
        <f t="shared" si="0"/>
        <v>11.321282306893764</v>
      </c>
      <c r="H25" s="36">
        <f t="shared" si="1"/>
        <v>138.24013019915773</v>
      </c>
    </row>
    <row r="26" spans="1:8" ht="14.25" x14ac:dyDescent="0.2">
      <c r="A26" s="16" t="s">
        <v>10</v>
      </c>
      <c r="B26" s="16" t="s">
        <v>4</v>
      </c>
      <c r="C26" s="17" t="s">
        <v>31</v>
      </c>
      <c r="D26" s="38">
        <f>SUM(D27:D36)</f>
        <v>2170312.5</v>
      </c>
      <c r="E26" s="38">
        <f t="shared" ref="E26:F26" si="4">SUM(E27:E36)</f>
        <v>21789710.100000001</v>
      </c>
      <c r="F26" s="38">
        <f t="shared" si="4"/>
        <v>2770743.7</v>
      </c>
      <c r="G26" s="33">
        <f t="shared" si="0"/>
        <v>12.715835535599899</v>
      </c>
      <c r="H26" s="33">
        <f t="shared" si="1"/>
        <v>127.66565644348454</v>
      </c>
    </row>
    <row r="27" spans="1:8" ht="15" x14ac:dyDescent="0.2">
      <c r="A27" s="15" t="s">
        <v>10</v>
      </c>
      <c r="B27" s="15" t="s">
        <v>3</v>
      </c>
      <c r="C27" s="14" t="s">
        <v>32</v>
      </c>
      <c r="D27" s="37">
        <v>52151.9</v>
      </c>
      <c r="E27" s="35">
        <v>318741.09999999998</v>
      </c>
      <c r="F27" s="37">
        <v>61747.5</v>
      </c>
      <c r="G27" s="36">
        <f t="shared" si="0"/>
        <v>19.372305611042943</v>
      </c>
      <c r="H27" s="36">
        <f t="shared" si="1"/>
        <v>118.3993296505017</v>
      </c>
    </row>
    <row r="28" spans="1:8" ht="15" x14ac:dyDescent="0.2">
      <c r="A28" s="15" t="s">
        <v>10</v>
      </c>
      <c r="B28" s="15" t="s">
        <v>6</v>
      </c>
      <c r="C28" s="14" t="s">
        <v>98</v>
      </c>
      <c r="D28" s="37">
        <v>0</v>
      </c>
      <c r="E28" s="35">
        <v>0</v>
      </c>
      <c r="F28" s="37">
        <v>0</v>
      </c>
      <c r="G28" s="36">
        <v>0</v>
      </c>
      <c r="H28" s="36">
        <v>0</v>
      </c>
    </row>
    <row r="29" spans="1:8" ht="17.25" customHeight="1" x14ac:dyDescent="0.2">
      <c r="A29" s="12" t="s">
        <v>10</v>
      </c>
      <c r="B29" s="12" t="s">
        <v>10</v>
      </c>
      <c r="C29" s="13" t="s">
        <v>33</v>
      </c>
      <c r="D29" s="37">
        <v>0</v>
      </c>
      <c r="E29" s="35">
        <v>11500.7</v>
      </c>
      <c r="F29" s="37">
        <v>0</v>
      </c>
      <c r="G29" s="36">
        <f t="shared" si="0"/>
        <v>0</v>
      </c>
      <c r="H29" s="36">
        <v>0</v>
      </c>
    </row>
    <row r="30" spans="1:8" ht="15" x14ac:dyDescent="0.2">
      <c r="A30" s="12" t="s">
        <v>10</v>
      </c>
      <c r="B30" s="12" t="s">
        <v>12</v>
      </c>
      <c r="C30" s="13" t="s">
        <v>34</v>
      </c>
      <c r="D30" s="37">
        <v>204368.1</v>
      </c>
      <c r="E30" s="35">
        <v>2333428.6</v>
      </c>
      <c r="F30" s="37">
        <v>244683.5</v>
      </c>
      <c r="G30" s="36">
        <f t="shared" si="0"/>
        <v>10.486007585576006</v>
      </c>
      <c r="H30" s="36">
        <f t="shared" si="1"/>
        <v>119.72685561004872</v>
      </c>
    </row>
    <row r="31" spans="1:8" ht="15" x14ac:dyDescent="0.2">
      <c r="A31" s="12" t="s">
        <v>10</v>
      </c>
      <c r="B31" s="12" t="s">
        <v>14</v>
      </c>
      <c r="C31" s="13" t="s">
        <v>35</v>
      </c>
      <c r="D31" s="37">
        <v>7909.5</v>
      </c>
      <c r="E31" s="35">
        <v>123247.2</v>
      </c>
      <c r="F31" s="37">
        <v>986.3</v>
      </c>
      <c r="G31" s="36">
        <f t="shared" si="0"/>
        <v>0.80026158809287351</v>
      </c>
      <c r="H31" s="36">
        <f t="shared" si="1"/>
        <v>12.469814779695303</v>
      </c>
    </row>
    <row r="32" spans="1:8" ht="15" x14ac:dyDescent="0.2">
      <c r="A32" s="12" t="s">
        <v>10</v>
      </c>
      <c r="B32" s="12" t="s">
        <v>16</v>
      </c>
      <c r="C32" s="14" t="s">
        <v>36</v>
      </c>
      <c r="D32" s="37">
        <v>61806</v>
      </c>
      <c r="E32" s="35">
        <v>490567.5</v>
      </c>
      <c r="F32" s="37">
        <v>65689.8</v>
      </c>
      <c r="G32" s="36">
        <f t="shared" si="0"/>
        <v>13.390573162714611</v>
      </c>
      <c r="H32" s="36">
        <f t="shared" si="1"/>
        <v>106.28385593631687</v>
      </c>
    </row>
    <row r="33" spans="1:8" ht="15" x14ac:dyDescent="0.2">
      <c r="A33" s="12" t="s">
        <v>10</v>
      </c>
      <c r="B33" s="12" t="s">
        <v>37</v>
      </c>
      <c r="C33" s="13" t="s">
        <v>38</v>
      </c>
      <c r="D33" s="37">
        <v>259151.9</v>
      </c>
      <c r="E33" s="35">
        <v>1959806.2</v>
      </c>
      <c r="F33" s="37">
        <v>411477.4</v>
      </c>
      <c r="G33" s="36">
        <f t="shared" si="0"/>
        <v>20.995820913312755</v>
      </c>
      <c r="H33" s="36">
        <f t="shared" si="1"/>
        <v>158.77846158951564</v>
      </c>
    </row>
    <row r="34" spans="1:8" ht="15" x14ac:dyDescent="0.2">
      <c r="A34" s="12" t="s">
        <v>10</v>
      </c>
      <c r="B34" s="15" t="s">
        <v>26</v>
      </c>
      <c r="C34" s="14" t="s">
        <v>39</v>
      </c>
      <c r="D34" s="37">
        <v>939720.5</v>
      </c>
      <c r="E34" s="35">
        <v>11897503</v>
      </c>
      <c r="F34" s="37">
        <v>1115006.7</v>
      </c>
      <c r="G34" s="36">
        <f t="shared" si="0"/>
        <v>9.3717706984398319</v>
      </c>
      <c r="H34" s="36">
        <f t="shared" si="1"/>
        <v>118.65301438033968</v>
      </c>
    </row>
    <row r="35" spans="1:8" ht="15" x14ac:dyDescent="0.2">
      <c r="A35" s="12" t="s">
        <v>10</v>
      </c>
      <c r="B35" s="15" t="s">
        <v>18</v>
      </c>
      <c r="C35" s="13" t="s">
        <v>40</v>
      </c>
      <c r="D35" s="37">
        <v>61292.4</v>
      </c>
      <c r="E35" s="35">
        <v>469346.3</v>
      </c>
      <c r="F35" s="37">
        <v>66197.600000000006</v>
      </c>
      <c r="G35" s="36">
        <f t="shared" si="0"/>
        <v>14.10421260378531</v>
      </c>
      <c r="H35" s="36">
        <f t="shared" si="1"/>
        <v>108.00294979475433</v>
      </c>
    </row>
    <row r="36" spans="1:8" ht="16.5" customHeight="1" x14ac:dyDescent="0.2">
      <c r="A36" s="12" t="s">
        <v>10</v>
      </c>
      <c r="B36" s="15" t="s">
        <v>41</v>
      </c>
      <c r="C36" s="13" t="s">
        <v>42</v>
      </c>
      <c r="D36" s="37">
        <v>583912.19999999995</v>
      </c>
      <c r="E36" s="35">
        <v>4185569.5</v>
      </c>
      <c r="F36" s="37">
        <v>804954.9</v>
      </c>
      <c r="G36" s="36">
        <f t="shared" si="0"/>
        <v>19.231669668846738</v>
      </c>
      <c r="H36" s="36">
        <f t="shared" si="1"/>
        <v>137.85546868176414</v>
      </c>
    </row>
    <row r="37" spans="1:8" ht="14.25" x14ac:dyDescent="0.2">
      <c r="A37" s="5" t="s">
        <v>12</v>
      </c>
      <c r="B37" s="5" t="s">
        <v>4</v>
      </c>
      <c r="C37" s="6" t="s">
        <v>43</v>
      </c>
      <c r="D37" s="32">
        <f>SUM(D39:D42)+D38</f>
        <v>678580.2</v>
      </c>
      <c r="E37" s="32">
        <f t="shared" ref="E37:F37" si="5">SUM(E39:E42)+E38</f>
        <v>7636130.0999999996</v>
      </c>
      <c r="F37" s="32">
        <f t="shared" si="5"/>
        <v>599014</v>
      </c>
      <c r="G37" s="33">
        <f t="shared" si="0"/>
        <v>7.8444708531092218</v>
      </c>
      <c r="H37" s="33">
        <f t="shared" si="1"/>
        <v>88.274606302983798</v>
      </c>
    </row>
    <row r="38" spans="1:8" ht="15" x14ac:dyDescent="0.2">
      <c r="A38" s="12" t="s">
        <v>12</v>
      </c>
      <c r="B38" s="15" t="s">
        <v>3</v>
      </c>
      <c r="C38" s="8" t="s">
        <v>44</v>
      </c>
      <c r="D38" s="34">
        <v>97425.2</v>
      </c>
      <c r="E38" s="35">
        <v>1490621.2</v>
      </c>
      <c r="F38" s="34">
        <v>121551.6</v>
      </c>
      <c r="G38" s="36">
        <f t="shared" si="0"/>
        <v>8.1544258192490489</v>
      </c>
      <c r="H38" s="36">
        <f t="shared" si="1"/>
        <v>124.76402409232929</v>
      </c>
    </row>
    <row r="39" spans="1:8" ht="15" x14ac:dyDescent="0.2">
      <c r="A39" s="11" t="s">
        <v>12</v>
      </c>
      <c r="B39" s="11" t="s">
        <v>6</v>
      </c>
      <c r="C39" s="8" t="s">
        <v>45</v>
      </c>
      <c r="D39" s="34">
        <v>281426.2</v>
      </c>
      <c r="E39" s="35">
        <v>2713689.5</v>
      </c>
      <c r="F39" s="34">
        <v>102836.3</v>
      </c>
      <c r="G39" s="36">
        <f t="shared" si="0"/>
        <v>3.7895381914548443</v>
      </c>
      <c r="H39" s="36">
        <f t="shared" si="1"/>
        <v>36.541125168871979</v>
      </c>
    </row>
    <row r="40" spans="1:8" ht="15" x14ac:dyDescent="0.2">
      <c r="A40" s="11" t="s">
        <v>12</v>
      </c>
      <c r="B40" s="11" t="s">
        <v>8</v>
      </c>
      <c r="C40" s="8" t="s">
        <v>46</v>
      </c>
      <c r="D40" s="34">
        <v>242394.3</v>
      </c>
      <c r="E40" s="35">
        <v>3084153.1</v>
      </c>
      <c r="F40" s="34">
        <v>304291.09999999998</v>
      </c>
      <c r="G40" s="36">
        <f t="shared" si="0"/>
        <v>9.866277390704111</v>
      </c>
      <c r="H40" s="36">
        <f t="shared" si="1"/>
        <v>125.53558396381432</v>
      </c>
    </row>
    <row r="41" spans="1:8" ht="30" x14ac:dyDescent="0.2">
      <c r="A41" s="11" t="s">
        <v>12</v>
      </c>
      <c r="B41" s="11" t="s">
        <v>10</v>
      </c>
      <c r="C41" s="8" t="s">
        <v>99</v>
      </c>
      <c r="D41" s="34">
        <v>0</v>
      </c>
      <c r="E41" s="35">
        <v>0</v>
      </c>
      <c r="F41" s="34">
        <v>0</v>
      </c>
      <c r="G41" s="36">
        <v>0</v>
      </c>
      <c r="H41" s="36">
        <v>0</v>
      </c>
    </row>
    <row r="42" spans="1:8" ht="17.25" customHeight="1" x14ac:dyDescent="0.2">
      <c r="A42" s="12" t="s">
        <v>12</v>
      </c>
      <c r="B42" s="15" t="s">
        <v>12</v>
      </c>
      <c r="C42" s="10" t="s">
        <v>47</v>
      </c>
      <c r="D42" s="34">
        <v>57334.5</v>
      </c>
      <c r="E42" s="35">
        <v>347666.3</v>
      </c>
      <c r="F42" s="34">
        <v>70335</v>
      </c>
      <c r="G42" s="36">
        <f t="shared" si="0"/>
        <v>20.230606187600007</v>
      </c>
      <c r="H42" s="36">
        <f t="shared" si="1"/>
        <v>122.67482929126443</v>
      </c>
    </row>
    <row r="43" spans="1:8" ht="14.25" x14ac:dyDescent="0.2">
      <c r="A43" s="5" t="s">
        <v>14</v>
      </c>
      <c r="B43" s="5" t="s">
        <v>4</v>
      </c>
      <c r="C43" s="6" t="s">
        <v>48</v>
      </c>
      <c r="D43" s="38">
        <f>SUM(D44:D47)</f>
        <v>5944.6</v>
      </c>
      <c r="E43" s="38">
        <f t="shared" ref="E43:F43" si="6">SUM(E44:E47)</f>
        <v>281116.7</v>
      </c>
      <c r="F43" s="38">
        <f t="shared" si="6"/>
        <v>13180.6</v>
      </c>
      <c r="G43" s="33">
        <f t="shared" si="0"/>
        <v>4.6886577709541983</v>
      </c>
      <c r="H43" s="33">
        <f t="shared" si="1"/>
        <v>221.72391750496249</v>
      </c>
    </row>
    <row r="44" spans="1:8" ht="15" x14ac:dyDescent="0.2">
      <c r="A44" s="11" t="s">
        <v>14</v>
      </c>
      <c r="B44" s="11" t="s">
        <v>3</v>
      </c>
      <c r="C44" s="8" t="s">
        <v>49</v>
      </c>
      <c r="D44" s="37">
        <v>0</v>
      </c>
      <c r="E44" s="35">
        <v>0</v>
      </c>
      <c r="F44" s="37">
        <v>0</v>
      </c>
      <c r="G44" s="36">
        <v>0</v>
      </c>
      <c r="H44" s="36">
        <v>0</v>
      </c>
    </row>
    <row r="45" spans="1:8" ht="15" x14ac:dyDescent="0.2">
      <c r="A45" s="11" t="s">
        <v>14</v>
      </c>
      <c r="B45" s="11" t="s">
        <v>6</v>
      </c>
      <c r="C45" s="8" t="s">
        <v>101</v>
      </c>
      <c r="D45" s="37">
        <v>0</v>
      </c>
      <c r="E45" s="35">
        <v>0</v>
      </c>
      <c r="F45" s="37">
        <v>0</v>
      </c>
      <c r="G45" s="36">
        <v>0</v>
      </c>
      <c r="H45" s="36">
        <v>0</v>
      </c>
    </row>
    <row r="46" spans="1:8" ht="30" x14ac:dyDescent="0.2">
      <c r="A46" s="12" t="s">
        <v>14</v>
      </c>
      <c r="B46" s="15" t="s">
        <v>8</v>
      </c>
      <c r="C46" s="14" t="s">
        <v>50</v>
      </c>
      <c r="D46" s="37">
        <v>4115</v>
      </c>
      <c r="E46" s="35">
        <v>263714.2</v>
      </c>
      <c r="F46" s="37">
        <v>9648.1</v>
      </c>
      <c r="G46" s="36">
        <f t="shared" si="0"/>
        <v>3.6585439843588246</v>
      </c>
      <c r="H46" s="36">
        <f t="shared" si="1"/>
        <v>234.46172539489672</v>
      </c>
    </row>
    <row r="47" spans="1:8" ht="17.25" customHeight="1" x14ac:dyDescent="0.2">
      <c r="A47" s="12" t="s">
        <v>14</v>
      </c>
      <c r="B47" s="15" t="s">
        <v>12</v>
      </c>
      <c r="C47" s="13" t="s">
        <v>51</v>
      </c>
      <c r="D47" s="37">
        <v>1829.6</v>
      </c>
      <c r="E47" s="35">
        <v>17402.5</v>
      </c>
      <c r="F47" s="37">
        <v>3532.5</v>
      </c>
      <c r="G47" s="36">
        <f t="shared" si="0"/>
        <v>20.298807642580087</v>
      </c>
      <c r="H47" s="36">
        <f t="shared" si="1"/>
        <v>193.0749890686489</v>
      </c>
    </row>
    <row r="48" spans="1:8" ht="14.25" x14ac:dyDescent="0.2">
      <c r="A48" s="5" t="s">
        <v>16</v>
      </c>
      <c r="B48" s="5" t="s">
        <v>4</v>
      </c>
      <c r="C48" s="6" t="s">
        <v>52</v>
      </c>
      <c r="D48" s="32">
        <f>SUM(D49:D56)</f>
        <v>3500904.6999999997</v>
      </c>
      <c r="E48" s="32">
        <f t="shared" ref="E48:F48" si="7">SUM(E49:E56)</f>
        <v>22855700.599999998</v>
      </c>
      <c r="F48" s="32">
        <f t="shared" si="7"/>
        <v>4041701.8000000003</v>
      </c>
      <c r="G48" s="33">
        <f t="shared" si="0"/>
        <v>17.683561185606365</v>
      </c>
      <c r="H48" s="33">
        <f t="shared" si="1"/>
        <v>115.44735279426487</v>
      </c>
    </row>
    <row r="49" spans="1:8" ht="15" x14ac:dyDescent="0.2">
      <c r="A49" s="7" t="s">
        <v>16</v>
      </c>
      <c r="B49" s="18" t="s">
        <v>3</v>
      </c>
      <c r="C49" s="10" t="s">
        <v>53</v>
      </c>
      <c r="D49" s="34">
        <v>986429.1</v>
      </c>
      <c r="E49" s="35">
        <v>5790137</v>
      </c>
      <c r="F49" s="34">
        <v>1068668.8</v>
      </c>
      <c r="G49" s="36">
        <f t="shared" si="0"/>
        <v>18.456710091661044</v>
      </c>
      <c r="H49" s="36">
        <f t="shared" si="1"/>
        <v>108.33711211479873</v>
      </c>
    </row>
    <row r="50" spans="1:8" ht="15" x14ac:dyDescent="0.2">
      <c r="A50" s="7" t="s">
        <v>16</v>
      </c>
      <c r="B50" s="18" t="s">
        <v>6</v>
      </c>
      <c r="C50" s="10" t="s">
        <v>54</v>
      </c>
      <c r="D50" s="34">
        <v>1677593.5</v>
      </c>
      <c r="E50" s="35">
        <v>11696305.699999999</v>
      </c>
      <c r="F50" s="34">
        <v>1951043.7</v>
      </c>
      <c r="G50" s="36">
        <f t="shared" si="0"/>
        <v>16.680854194842052</v>
      </c>
      <c r="H50" s="36">
        <f t="shared" si="1"/>
        <v>116.30014660881794</v>
      </c>
    </row>
    <row r="51" spans="1:8" ht="15" x14ac:dyDescent="0.2">
      <c r="A51" s="7" t="s">
        <v>16</v>
      </c>
      <c r="B51" s="18" t="s">
        <v>8</v>
      </c>
      <c r="C51" s="10" t="s">
        <v>55</v>
      </c>
      <c r="D51" s="34">
        <v>287555.3</v>
      </c>
      <c r="E51" s="35">
        <v>1731056.9</v>
      </c>
      <c r="F51" s="34">
        <v>360533.1</v>
      </c>
      <c r="G51" s="36">
        <f t="shared" si="0"/>
        <v>20.827339644352534</v>
      </c>
      <c r="H51" s="36">
        <f t="shared" si="1"/>
        <v>125.37870107071578</v>
      </c>
    </row>
    <row r="52" spans="1:8" ht="15" x14ac:dyDescent="0.2">
      <c r="A52" s="7" t="s">
        <v>16</v>
      </c>
      <c r="B52" s="18" t="s">
        <v>10</v>
      </c>
      <c r="C52" s="10" t="s">
        <v>56</v>
      </c>
      <c r="D52" s="34">
        <v>305089.8</v>
      </c>
      <c r="E52" s="35">
        <v>1562074.2</v>
      </c>
      <c r="F52" s="34">
        <v>368652.6</v>
      </c>
      <c r="G52" s="36">
        <f t="shared" si="0"/>
        <v>23.600197737085729</v>
      </c>
      <c r="H52" s="36">
        <f t="shared" si="1"/>
        <v>120.83412818127645</v>
      </c>
    </row>
    <row r="53" spans="1:8" ht="28.5" customHeight="1" x14ac:dyDescent="0.2">
      <c r="A53" s="7" t="s">
        <v>16</v>
      </c>
      <c r="B53" s="18" t="s">
        <v>12</v>
      </c>
      <c r="C53" s="8" t="s">
        <v>57</v>
      </c>
      <c r="D53" s="34">
        <v>41119.800000000003</v>
      </c>
      <c r="E53" s="35">
        <v>484611.4</v>
      </c>
      <c r="F53" s="34">
        <v>49624.1</v>
      </c>
      <c r="G53" s="36">
        <f t="shared" si="0"/>
        <v>10.239977846167053</v>
      </c>
      <c r="H53" s="36">
        <f t="shared" si="1"/>
        <v>120.68176401636192</v>
      </c>
    </row>
    <row r="54" spans="1:8" ht="16.5" customHeight="1" x14ac:dyDescent="0.2">
      <c r="A54" s="7" t="s">
        <v>16</v>
      </c>
      <c r="B54" s="18" t="s">
        <v>14</v>
      </c>
      <c r="C54" s="8" t="s">
        <v>102</v>
      </c>
      <c r="D54" s="34">
        <v>0</v>
      </c>
      <c r="E54" s="35">
        <v>0</v>
      </c>
      <c r="F54" s="34">
        <v>0</v>
      </c>
      <c r="G54" s="36">
        <v>0</v>
      </c>
      <c r="H54" s="36">
        <v>0</v>
      </c>
    </row>
    <row r="55" spans="1:8" ht="15.75" customHeight="1" x14ac:dyDescent="0.2">
      <c r="A55" s="7" t="s">
        <v>16</v>
      </c>
      <c r="B55" s="7" t="s">
        <v>16</v>
      </c>
      <c r="C55" s="10" t="s">
        <v>93</v>
      </c>
      <c r="D55" s="34">
        <v>41621</v>
      </c>
      <c r="E55" s="35">
        <v>448871.8</v>
      </c>
      <c r="F55" s="34">
        <v>51150.2</v>
      </c>
      <c r="G55" s="36">
        <f t="shared" si="0"/>
        <v>11.395280345078483</v>
      </c>
      <c r="H55" s="36">
        <f t="shared" si="1"/>
        <v>122.89517310972826</v>
      </c>
    </row>
    <row r="56" spans="1:8" ht="15" x14ac:dyDescent="0.2">
      <c r="A56" s="7" t="s">
        <v>16</v>
      </c>
      <c r="B56" s="7" t="s">
        <v>26</v>
      </c>
      <c r="C56" s="10" t="s">
        <v>58</v>
      </c>
      <c r="D56" s="34">
        <v>161496.20000000001</v>
      </c>
      <c r="E56" s="35">
        <v>1142643.6000000001</v>
      </c>
      <c r="F56" s="34">
        <v>192029.3</v>
      </c>
      <c r="G56" s="36">
        <f t="shared" si="0"/>
        <v>16.805703895772922</v>
      </c>
      <c r="H56" s="36">
        <f t="shared" si="1"/>
        <v>118.90638912866061</v>
      </c>
    </row>
    <row r="57" spans="1:8" ht="14.25" x14ac:dyDescent="0.2">
      <c r="A57" s="5" t="s">
        <v>37</v>
      </c>
      <c r="B57" s="5" t="s">
        <v>4</v>
      </c>
      <c r="C57" s="6" t="s">
        <v>59</v>
      </c>
      <c r="D57" s="32">
        <f>SUM(D58:D60)</f>
        <v>497873.9</v>
      </c>
      <c r="E57" s="32">
        <f>SUM(E58:E60)</f>
        <v>3033061.7</v>
      </c>
      <c r="F57" s="32">
        <f>SUM(F58:F60)</f>
        <v>624133.5</v>
      </c>
      <c r="G57" s="33">
        <f t="shared" si="0"/>
        <v>20.577672389585743</v>
      </c>
      <c r="H57" s="33">
        <f t="shared" si="1"/>
        <v>125.35975474914432</v>
      </c>
    </row>
    <row r="58" spans="1:8" ht="15" x14ac:dyDescent="0.2">
      <c r="A58" s="12" t="s">
        <v>37</v>
      </c>
      <c r="B58" s="18" t="s">
        <v>3</v>
      </c>
      <c r="C58" s="13" t="s">
        <v>60</v>
      </c>
      <c r="D58" s="37">
        <v>447423.7</v>
      </c>
      <c r="E58" s="35">
        <v>2708757.1</v>
      </c>
      <c r="F58" s="37">
        <v>562349.5</v>
      </c>
      <c r="G58" s="36">
        <f t="shared" si="0"/>
        <v>20.760425510282925</v>
      </c>
      <c r="H58" s="36">
        <f t="shared" si="1"/>
        <v>125.68612257240733</v>
      </c>
    </row>
    <row r="59" spans="1:8" ht="15" x14ac:dyDescent="0.2">
      <c r="A59" s="12" t="s">
        <v>37</v>
      </c>
      <c r="B59" s="18" t="s">
        <v>6</v>
      </c>
      <c r="C59" s="13" t="s">
        <v>96</v>
      </c>
      <c r="D59" s="37">
        <v>365.5</v>
      </c>
      <c r="E59" s="35">
        <v>2469.1999999999998</v>
      </c>
      <c r="F59" s="37">
        <v>641.6</v>
      </c>
      <c r="G59" s="36">
        <f t="shared" si="0"/>
        <v>25.984124412765269</v>
      </c>
      <c r="H59" s="36">
        <f t="shared" si="1"/>
        <v>175.54035567715459</v>
      </c>
    </row>
    <row r="60" spans="1:8" ht="17.25" customHeight="1" x14ac:dyDescent="0.2">
      <c r="A60" s="12" t="s">
        <v>37</v>
      </c>
      <c r="B60" s="7" t="s">
        <v>10</v>
      </c>
      <c r="C60" s="14" t="s">
        <v>61</v>
      </c>
      <c r="D60" s="37">
        <v>50084.7</v>
      </c>
      <c r="E60" s="35">
        <v>321835.40000000002</v>
      </c>
      <c r="F60" s="37">
        <v>61142.400000000001</v>
      </c>
      <c r="G60" s="36">
        <f t="shared" si="0"/>
        <v>18.998034398950519</v>
      </c>
      <c r="H60" s="36">
        <f t="shared" si="1"/>
        <v>122.07799986822323</v>
      </c>
    </row>
    <row r="61" spans="1:8" ht="14.25" x14ac:dyDescent="0.2">
      <c r="A61" s="5" t="s">
        <v>26</v>
      </c>
      <c r="B61" s="5" t="s">
        <v>4</v>
      </c>
      <c r="C61" s="6" t="s">
        <v>62</v>
      </c>
      <c r="D61" s="32">
        <f>SUM(D62:D68)</f>
        <v>1176347.5999999999</v>
      </c>
      <c r="E61" s="32">
        <f t="shared" ref="E61:F61" si="8">SUM(E62:E68)</f>
        <v>6721897.2000000002</v>
      </c>
      <c r="F61" s="32">
        <f t="shared" si="8"/>
        <v>1424815.1</v>
      </c>
      <c r="G61" s="33">
        <f t="shared" si="0"/>
        <v>21.196621394328972</v>
      </c>
      <c r="H61" s="33">
        <f t="shared" si="1"/>
        <v>121.12194558819181</v>
      </c>
    </row>
    <row r="62" spans="1:8" ht="15" x14ac:dyDescent="0.2">
      <c r="A62" s="12" t="s">
        <v>26</v>
      </c>
      <c r="B62" s="19" t="s">
        <v>3</v>
      </c>
      <c r="C62" s="14" t="s">
        <v>63</v>
      </c>
      <c r="D62" s="37">
        <v>360313</v>
      </c>
      <c r="E62" s="35">
        <v>2175668.5</v>
      </c>
      <c r="F62" s="37">
        <v>313558.5</v>
      </c>
      <c r="G62" s="36">
        <f t="shared" si="0"/>
        <v>14.412053122982659</v>
      </c>
      <c r="H62" s="36">
        <f t="shared" si="1"/>
        <v>87.02392086880019</v>
      </c>
    </row>
    <row r="63" spans="1:8" ht="15" x14ac:dyDescent="0.2">
      <c r="A63" s="12" t="s">
        <v>26</v>
      </c>
      <c r="B63" s="15" t="s">
        <v>6</v>
      </c>
      <c r="C63" s="14" t="s">
        <v>64</v>
      </c>
      <c r="D63" s="37">
        <v>62985.1</v>
      </c>
      <c r="E63" s="35">
        <v>638476.6</v>
      </c>
      <c r="F63" s="37">
        <v>66411.100000000006</v>
      </c>
      <c r="G63" s="36">
        <f t="shared" si="0"/>
        <v>10.401493179233194</v>
      </c>
      <c r="H63" s="36">
        <f t="shared" si="1"/>
        <v>105.43938169503582</v>
      </c>
    </row>
    <row r="64" spans="1:8" ht="15" x14ac:dyDescent="0.2">
      <c r="A64" s="12" t="s">
        <v>26</v>
      </c>
      <c r="B64" s="15" t="s">
        <v>10</v>
      </c>
      <c r="C64" s="14" t="s">
        <v>65</v>
      </c>
      <c r="D64" s="37">
        <v>15687.6</v>
      </c>
      <c r="E64" s="35">
        <v>69408.600000000006</v>
      </c>
      <c r="F64" s="37">
        <v>13714.4</v>
      </c>
      <c r="G64" s="36">
        <f t="shared" si="0"/>
        <v>19.758934771771798</v>
      </c>
      <c r="H64" s="36">
        <f t="shared" si="1"/>
        <v>87.421912848364315</v>
      </c>
    </row>
    <row r="65" spans="1:8" ht="15" x14ac:dyDescent="0.2">
      <c r="A65" s="12" t="s">
        <v>26</v>
      </c>
      <c r="B65" s="15" t="s">
        <v>12</v>
      </c>
      <c r="C65" s="14" t="s">
        <v>66</v>
      </c>
      <c r="D65" s="37">
        <v>34258.800000000003</v>
      </c>
      <c r="E65" s="35">
        <v>243478.3</v>
      </c>
      <c r="F65" s="37">
        <v>49995</v>
      </c>
      <c r="G65" s="36">
        <f t="shared" si="0"/>
        <v>20.53365741423363</v>
      </c>
      <c r="H65" s="36">
        <f t="shared" si="1"/>
        <v>145.9333076465025</v>
      </c>
    </row>
    <row r="66" spans="1:8" ht="30.75" customHeight="1" x14ac:dyDescent="0.2">
      <c r="A66" s="12" t="s">
        <v>26</v>
      </c>
      <c r="B66" s="15" t="s">
        <v>14</v>
      </c>
      <c r="C66" s="14" t="s">
        <v>67</v>
      </c>
      <c r="D66" s="37">
        <v>22150</v>
      </c>
      <c r="E66" s="35">
        <v>105820</v>
      </c>
      <c r="F66" s="37">
        <v>29200</v>
      </c>
      <c r="G66" s="36">
        <f t="shared" si="0"/>
        <v>27.594027594027594</v>
      </c>
      <c r="H66" s="36">
        <f t="shared" si="1"/>
        <v>131.82844243792323</v>
      </c>
    </row>
    <row r="67" spans="1:8" ht="28.5" customHeight="1" x14ac:dyDescent="0.2">
      <c r="A67" s="12" t="s">
        <v>26</v>
      </c>
      <c r="B67" s="15" t="s">
        <v>37</v>
      </c>
      <c r="C67" s="14" t="s">
        <v>103</v>
      </c>
      <c r="D67" s="37">
        <v>0</v>
      </c>
      <c r="E67" s="35">
        <v>0</v>
      </c>
      <c r="F67" s="37">
        <v>0</v>
      </c>
      <c r="G67" s="36">
        <v>0</v>
      </c>
      <c r="H67" s="36">
        <v>0</v>
      </c>
    </row>
    <row r="68" spans="1:8" ht="17.25" customHeight="1" x14ac:dyDescent="0.2">
      <c r="A68" s="12" t="s">
        <v>26</v>
      </c>
      <c r="B68" s="15" t="s">
        <v>26</v>
      </c>
      <c r="C68" s="14" t="s">
        <v>68</v>
      </c>
      <c r="D68" s="37">
        <v>680953.1</v>
      </c>
      <c r="E68" s="35">
        <v>3489045.2</v>
      </c>
      <c r="F68" s="37">
        <v>951936.1</v>
      </c>
      <c r="G68" s="36">
        <f t="shared" si="0"/>
        <v>27.283570301697434</v>
      </c>
      <c r="H68" s="36">
        <f t="shared" si="1"/>
        <v>139.79466427276711</v>
      </c>
    </row>
    <row r="69" spans="1:8" ht="14.25" x14ac:dyDescent="0.2">
      <c r="A69" s="5" t="s">
        <v>18</v>
      </c>
      <c r="B69" s="5" t="s">
        <v>4</v>
      </c>
      <c r="C69" s="6" t="s">
        <v>69</v>
      </c>
      <c r="D69" s="32">
        <f>SUM(D70:D74)</f>
        <v>3198138.6</v>
      </c>
      <c r="E69" s="32">
        <f t="shared" ref="E69:F69" si="9">SUM(E70:E74)</f>
        <v>15487345.799999999</v>
      </c>
      <c r="F69" s="32">
        <f t="shared" si="9"/>
        <v>3521577.9000000004</v>
      </c>
      <c r="G69" s="33">
        <f t="shared" si="0"/>
        <v>22.738421066313379</v>
      </c>
      <c r="H69" s="33">
        <f t="shared" si="1"/>
        <v>110.11336094064217</v>
      </c>
    </row>
    <row r="70" spans="1:8" ht="15" x14ac:dyDescent="0.2">
      <c r="A70" s="11" t="s">
        <v>18</v>
      </c>
      <c r="B70" s="11" t="s">
        <v>3</v>
      </c>
      <c r="C70" s="8" t="s">
        <v>70</v>
      </c>
      <c r="D70" s="34">
        <v>103185.5</v>
      </c>
      <c r="E70" s="35">
        <v>437492.7</v>
      </c>
      <c r="F70" s="34">
        <v>112244.9</v>
      </c>
      <c r="G70" s="36">
        <f t="shared" si="0"/>
        <v>25.656405238304547</v>
      </c>
      <c r="H70" s="36">
        <f t="shared" si="1"/>
        <v>108.77972195705792</v>
      </c>
    </row>
    <row r="71" spans="1:8" ht="15" x14ac:dyDescent="0.2">
      <c r="A71" s="12" t="s">
        <v>18</v>
      </c>
      <c r="B71" s="12" t="s">
        <v>6</v>
      </c>
      <c r="C71" s="13" t="s">
        <v>71</v>
      </c>
      <c r="D71" s="37">
        <v>310495.5</v>
      </c>
      <c r="E71" s="35">
        <v>1824300.9</v>
      </c>
      <c r="F71" s="37">
        <v>436408.8</v>
      </c>
      <c r="G71" s="36">
        <f t="shared" si="0"/>
        <v>23.921974713710881</v>
      </c>
      <c r="H71" s="36">
        <f t="shared" si="1"/>
        <v>140.55237515519548</v>
      </c>
    </row>
    <row r="72" spans="1:8" ht="15" x14ac:dyDescent="0.2">
      <c r="A72" s="12" t="s">
        <v>18</v>
      </c>
      <c r="B72" s="12" t="s">
        <v>8</v>
      </c>
      <c r="C72" s="13" t="s">
        <v>72</v>
      </c>
      <c r="D72" s="37">
        <v>2166697.6</v>
      </c>
      <c r="E72" s="35">
        <v>9050041.8000000007</v>
      </c>
      <c r="F72" s="37">
        <v>2196051</v>
      </c>
      <c r="G72" s="36">
        <f t="shared" si="0"/>
        <v>24.265644828292395</v>
      </c>
      <c r="H72" s="36">
        <f t="shared" si="1"/>
        <v>101.35475296598841</v>
      </c>
    </row>
    <row r="73" spans="1:8" ht="15" x14ac:dyDescent="0.2">
      <c r="A73" s="12" t="s">
        <v>18</v>
      </c>
      <c r="B73" s="12" t="s">
        <v>10</v>
      </c>
      <c r="C73" s="14" t="s">
        <v>73</v>
      </c>
      <c r="D73" s="37">
        <v>518305.9</v>
      </c>
      <c r="E73" s="35">
        <v>3467996.8</v>
      </c>
      <c r="F73" s="37">
        <v>650295.6</v>
      </c>
      <c r="G73" s="36">
        <f t="shared" si="0"/>
        <v>18.751332181160031</v>
      </c>
      <c r="H73" s="36">
        <f t="shared" si="1"/>
        <v>125.46559859727624</v>
      </c>
    </row>
    <row r="74" spans="1:8" ht="16.5" customHeight="1" x14ac:dyDescent="0.2">
      <c r="A74" s="12" t="s">
        <v>18</v>
      </c>
      <c r="B74" s="19" t="s">
        <v>14</v>
      </c>
      <c r="C74" s="13" t="s">
        <v>74</v>
      </c>
      <c r="D74" s="37">
        <v>99454.1</v>
      </c>
      <c r="E74" s="35">
        <v>707513.6</v>
      </c>
      <c r="F74" s="37">
        <v>126577.60000000001</v>
      </c>
      <c r="G74" s="36">
        <f t="shared" si="0"/>
        <v>17.890482953260548</v>
      </c>
      <c r="H74" s="36">
        <f t="shared" si="1"/>
        <v>127.27237992199416</v>
      </c>
    </row>
    <row r="75" spans="1:8" ht="14.25" x14ac:dyDescent="0.2">
      <c r="A75" s="16" t="s">
        <v>75</v>
      </c>
      <c r="B75" s="16" t="s">
        <v>4</v>
      </c>
      <c r="C75" s="17" t="s">
        <v>76</v>
      </c>
      <c r="D75" s="38">
        <f>SUM(D76:D79)</f>
        <v>321475.09999999998</v>
      </c>
      <c r="E75" s="38">
        <f t="shared" ref="E75:F75" si="10">SUM(E76:E79)</f>
        <v>4692232.8</v>
      </c>
      <c r="F75" s="38">
        <f t="shared" si="10"/>
        <v>508518.40000000002</v>
      </c>
      <c r="G75" s="33">
        <f t="shared" si="0"/>
        <v>10.837450349863289</v>
      </c>
      <c r="H75" s="33">
        <f t="shared" si="1"/>
        <v>158.18282660150044</v>
      </c>
    </row>
    <row r="76" spans="1:8" ht="15" x14ac:dyDescent="0.2">
      <c r="A76" s="12" t="s">
        <v>75</v>
      </c>
      <c r="B76" s="12" t="s">
        <v>3</v>
      </c>
      <c r="C76" s="13" t="s">
        <v>77</v>
      </c>
      <c r="D76" s="37">
        <v>113917.6</v>
      </c>
      <c r="E76" s="35">
        <v>622807.5</v>
      </c>
      <c r="F76" s="37">
        <v>112541.6</v>
      </c>
      <c r="G76" s="36">
        <f t="shared" si="0"/>
        <v>18.070045720387117</v>
      </c>
      <c r="H76" s="36">
        <f t="shared" si="1"/>
        <v>98.79210938432692</v>
      </c>
    </row>
    <row r="77" spans="1:8" ht="15" x14ac:dyDescent="0.2">
      <c r="A77" s="12" t="s">
        <v>75</v>
      </c>
      <c r="B77" s="12" t="s">
        <v>6</v>
      </c>
      <c r="C77" s="13" t="s">
        <v>78</v>
      </c>
      <c r="D77" s="37">
        <v>53080.5</v>
      </c>
      <c r="E77" s="35">
        <v>3106607.7</v>
      </c>
      <c r="F77" s="37">
        <v>197922.6</v>
      </c>
      <c r="G77" s="36">
        <f t="shared" si="0"/>
        <v>6.3710200679667404</v>
      </c>
      <c r="H77" s="36">
        <f t="shared" si="1"/>
        <v>372.87252380817819</v>
      </c>
    </row>
    <row r="78" spans="1:8" ht="15" x14ac:dyDescent="0.2">
      <c r="A78" s="12" t="s">
        <v>75</v>
      </c>
      <c r="B78" s="12" t="s">
        <v>8</v>
      </c>
      <c r="C78" s="13" t="s">
        <v>79</v>
      </c>
      <c r="D78" s="37">
        <v>138341</v>
      </c>
      <c r="E78" s="35">
        <v>877482</v>
      </c>
      <c r="F78" s="37">
        <v>180082.7</v>
      </c>
      <c r="G78" s="36">
        <f t="shared" si="0"/>
        <v>20.522665992008953</v>
      </c>
      <c r="H78" s="36">
        <f t="shared" si="1"/>
        <v>130.17305065020494</v>
      </c>
    </row>
    <row r="79" spans="1:8" ht="16.5" customHeight="1" x14ac:dyDescent="0.2">
      <c r="A79" s="12" t="s">
        <v>75</v>
      </c>
      <c r="B79" s="12" t="s">
        <v>12</v>
      </c>
      <c r="C79" s="13" t="s">
        <v>80</v>
      </c>
      <c r="D79" s="37">
        <v>16136</v>
      </c>
      <c r="E79" s="35">
        <v>85335.6</v>
      </c>
      <c r="F79" s="37">
        <v>17971.5</v>
      </c>
      <c r="G79" s="36">
        <f t="shared" si="0"/>
        <v>21.059792161770702</v>
      </c>
      <c r="H79" s="36">
        <f t="shared" si="1"/>
        <v>111.37518591968269</v>
      </c>
    </row>
    <row r="80" spans="1:8" ht="14.25" x14ac:dyDescent="0.2">
      <c r="A80" s="16" t="s">
        <v>41</v>
      </c>
      <c r="B80" s="16" t="s">
        <v>4</v>
      </c>
      <c r="C80" s="17" t="s">
        <v>81</v>
      </c>
      <c r="D80" s="38">
        <f>SUM(D81:D83)</f>
        <v>87123.6</v>
      </c>
      <c r="E80" s="38">
        <f t="shared" ref="E80:F80" si="11">SUM(E81:E83)</f>
        <v>565594.80000000005</v>
      </c>
      <c r="F80" s="38">
        <f t="shared" si="11"/>
        <v>132612.4</v>
      </c>
      <c r="G80" s="33">
        <f t="shared" ref="G80:G89" si="12">F80/E80*100</f>
        <v>23.44653805162282</v>
      </c>
      <c r="H80" s="33">
        <f t="shared" ref="H80:H89" si="13">F80/D80*100</f>
        <v>152.21180024700539</v>
      </c>
    </row>
    <row r="81" spans="1:8" ht="15" x14ac:dyDescent="0.2">
      <c r="A81" s="12" t="s">
        <v>41</v>
      </c>
      <c r="B81" s="12" t="s">
        <v>3</v>
      </c>
      <c r="C81" s="13" t="s">
        <v>82</v>
      </c>
      <c r="D81" s="37">
        <v>42935.8</v>
      </c>
      <c r="E81" s="35">
        <v>221053.1</v>
      </c>
      <c r="F81" s="37">
        <v>61313.4</v>
      </c>
      <c r="G81" s="36">
        <f t="shared" si="12"/>
        <v>27.736955509784757</v>
      </c>
      <c r="H81" s="36">
        <f t="shared" si="13"/>
        <v>142.80250979369197</v>
      </c>
    </row>
    <row r="82" spans="1:8" ht="15" x14ac:dyDescent="0.2">
      <c r="A82" s="12" t="s">
        <v>41</v>
      </c>
      <c r="B82" s="12" t="s">
        <v>6</v>
      </c>
      <c r="C82" s="13" t="s">
        <v>83</v>
      </c>
      <c r="D82" s="37">
        <v>43138.8</v>
      </c>
      <c r="E82" s="35">
        <v>330823.90000000002</v>
      </c>
      <c r="F82" s="37">
        <v>70619</v>
      </c>
      <c r="G82" s="36">
        <f t="shared" si="12"/>
        <v>21.346402119073016</v>
      </c>
      <c r="H82" s="36">
        <f t="shared" si="13"/>
        <v>163.70181831668938</v>
      </c>
    </row>
    <row r="83" spans="1:8" ht="16.5" customHeight="1" x14ac:dyDescent="0.2">
      <c r="A83" s="12" t="s">
        <v>41</v>
      </c>
      <c r="B83" s="12" t="s">
        <v>10</v>
      </c>
      <c r="C83" s="13" t="s">
        <v>84</v>
      </c>
      <c r="D83" s="37">
        <v>1049</v>
      </c>
      <c r="E83" s="35">
        <v>13717.8</v>
      </c>
      <c r="F83" s="37">
        <v>680</v>
      </c>
      <c r="G83" s="36">
        <f t="shared" si="12"/>
        <v>4.9570630859175671</v>
      </c>
      <c r="H83" s="36">
        <f t="shared" si="13"/>
        <v>64.823641563393707</v>
      </c>
    </row>
    <row r="84" spans="1:8" ht="31.5" x14ac:dyDescent="0.2">
      <c r="A84" s="20" t="s">
        <v>20</v>
      </c>
      <c r="B84" s="20" t="s">
        <v>4</v>
      </c>
      <c r="C84" s="21" t="s">
        <v>85</v>
      </c>
      <c r="D84" s="38">
        <f>D85</f>
        <v>51868.7</v>
      </c>
      <c r="E84" s="38">
        <f t="shared" ref="E84:F84" si="14">E85</f>
        <v>295768.7</v>
      </c>
      <c r="F84" s="38">
        <f t="shared" si="14"/>
        <v>58556.6</v>
      </c>
      <c r="G84" s="33">
        <f t="shared" si="12"/>
        <v>19.79810574952657</v>
      </c>
      <c r="H84" s="33">
        <f t="shared" si="13"/>
        <v>112.89390325957658</v>
      </c>
    </row>
    <row r="85" spans="1:8" ht="30.75" customHeight="1" x14ac:dyDescent="0.2">
      <c r="A85" s="12" t="s">
        <v>20</v>
      </c>
      <c r="B85" s="12" t="s">
        <v>3</v>
      </c>
      <c r="C85" s="13" t="s">
        <v>94</v>
      </c>
      <c r="D85" s="37">
        <v>51868.7</v>
      </c>
      <c r="E85" s="35">
        <v>295768.7</v>
      </c>
      <c r="F85" s="37">
        <v>58556.6</v>
      </c>
      <c r="G85" s="36">
        <f t="shared" si="12"/>
        <v>19.79810574952657</v>
      </c>
      <c r="H85" s="36">
        <f t="shared" si="13"/>
        <v>112.89390325957658</v>
      </c>
    </row>
    <row r="86" spans="1:8" ht="42.75" customHeight="1" x14ac:dyDescent="0.2">
      <c r="A86" s="5" t="s">
        <v>29</v>
      </c>
      <c r="B86" s="5" t="s">
        <v>4</v>
      </c>
      <c r="C86" s="6" t="s">
        <v>104</v>
      </c>
      <c r="D86" s="38">
        <f>SUM(D87:D89)</f>
        <v>0</v>
      </c>
      <c r="E86" s="38">
        <f t="shared" ref="E86:F86" si="15">SUM(E87:E89)</f>
        <v>1570590.2</v>
      </c>
      <c r="F86" s="38">
        <f t="shared" si="15"/>
        <v>0</v>
      </c>
      <c r="G86" s="33">
        <f t="shared" si="12"/>
        <v>0</v>
      </c>
      <c r="H86" s="33">
        <v>0</v>
      </c>
    </row>
    <row r="87" spans="1:8" ht="45" x14ac:dyDescent="0.2">
      <c r="A87" s="7" t="s">
        <v>29</v>
      </c>
      <c r="B87" s="19" t="s">
        <v>3</v>
      </c>
      <c r="C87" s="8" t="s">
        <v>86</v>
      </c>
      <c r="D87" s="34">
        <v>0</v>
      </c>
      <c r="E87" s="35">
        <v>0</v>
      </c>
      <c r="F87" s="34">
        <v>0</v>
      </c>
      <c r="G87" s="36">
        <v>0</v>
      </c>
      <c r="H87" s="36">
        <v>0</v>
      </c>
    </row>
    <row r="88" spans="1:8" ht="15" x14ac:dyDescent="0.25">
      <c r="A88" s="7" t="s">
        <v>29</v>
      </c>
      <c r="B88" s="19" t="s">
        <v>6</v>
      </c>
      <c r="C88" s="39" t="s">
        <v>87</v>
      </c>
      <c r="D88" s="34">
        <v>0</v>
      </c>
      <c r="E88" s="35">
        <v>301230</v>
      </c>
      <c r="F88" s="34">
        <v>0</v>
      </c>
      <c r="G88" s="36">
        <f t="shared" si="12"/>
        <v>0</v>
      </c>
      <c r="H88" s="36">
        <v>0</v>
      </c>
    </row>
    <row r="89" spans="1:8" ht="18" customHeight="1" x14ac:dyDescent="0.2">
      <c r="A89" s="22">
        <v>14</v>
      </c>
      <c r="B89" s="23" t="s">
        <v>8</v>
      </c>
      <c r="C89" s="24" t="s">
        <v>88</v>
      </c>
      <c r="D89" s="36">
        <v>0</v>
      </c>
      <c r="E89" s="35">
        <v>1269360.2</v>
      </c>
      <c r="F89" s="36">
        <v>0</v>
      </c>
      <c r="G89" s="36">
        <f t="shared" si="12"/>
        <v>0</v>
      </c>
      <c r="H89" s="36">
        <v>0</v>
      </c>
    </row>
  </sheetData>
  <mergeCells count="7">
    <mergeCell ref="E3:G3"/>
    <mergeCell ref="A1:H1"/>
    <mergeCell ref="A3:A4"/>
    <mergeCell ref="B3:B4"/>
    <mergeCell ref="C3:C4"/>
    <mergeCell ref="H3:H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Klimova EV.</cp:lastModifiedBy>
  <cp:lastPrinted>2018-05-29T09:29:15Z</cp:lastPrinted>
  <dcterms:created xsi:type="dcterms:W3CDTF">2017-11-22T08:09:54Z</dcterms:created>
  <dcterms:modified xsi:type="dcterms:W3CDTF">2020-06-23T14:01:03Z</dcterms:modified>
</cp:coreProperties>
</file>